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adminliveunc.sharepoint.com/sites/ORDInternalFunding/Shared Documents/Creativity Hubs/2023 Competition in partnership with SDSS/"/>
    </mc:Choice>
  </mc:AlternateContent>
  <xr:revisionPtr revIDLastSave="30" documentId="8_{81687F6B-67FD-496A-80B5-84D25748E837}" xr6:coauthVersionLast="47" xr6:coauthVersionMax="47" xr10:uidLastSave="{2D7D3FD2-37B5-43E3-B89E-EC785FC52738}"/>
  <bookViews>
    <workbookView xWindow="-840" yWindow="-20085" windowWidth="17280" windowHeight="8970" xr2:uid="{00000000-000D-0000-FFFF-FFFF00000000}"/>
  </bookViews>
  <sheets>
    <sheet name="Requested Funds" sheetId="1" r:id="rId1"/>
    <sheet name="Cost-sharing funds" sheetId="3" r:id="rId2"/>
    <sheet name="Fringe and Health In. Rates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G10" i="1" s="1"/>
  <c r="H10" i="1" s="1"/>
  <c r="J10" i="1"/>
  <c r="F11" i="1"/>
  <c r="G11" i="1" s="1"/>
  <c r="H11" i="1" s="1"/>
  <c r="J11" i="1"/>
  <c r="F12" i="1"/>
  <c r="G12" i="1"/>
  <c r="H12" i="1" s="1"/>
  <c r="J12" i="1"/>
  <c r="F13" i="1"/>
  <c r="G13" i="1" s="1"/>
  <c r="H13" i="1" s="1"/>
  <c r="J13" i="1"/>
  <c r="F14" i="1"/>
  <c r="G14" i="1" s="1"/>
  <c r="J14" i="1"/>
  <c r="F15" i="1"/>
  <c r="G15" i="1"/>
  <c r="H15" i="1" s="1"/>
  <c r="J15" i="1"/>
  <c r="F16" i="1"/>
  <c r="G16" i="1" s="1"/>
  <c r="H16" i="1" s="1"/>
  <c r="J16" i="1"/>
  <c r="F17" i="1"/>
  <c r="G17" i="1" s="1"/>
  <c r="H17" i="1" s="1"/>
  <c r="J17" i="1"/>
  <c r="F19" i="1"/>
  <c r="G19" i="1"/>
  <c r="H19" i="1" s="1"/>
  <c r="J19" i="1"/>
  <c r="K19" i="1" s="1"/>
  <c r="F20" i="1"/>
  <c r="G20" i="1" s="1"/>
  <c r="H20" i="1" s="1"/>
  <c r="J20" i="1"/>
  <c r="K20" i="1"/>
  <c r="L20" i="1" s="1"/>
  <c r="F21" i="1"/>
  <c r="G21" i="1"/>
  <c r="J21" i="1"/>
  <c r="F22" i="1"/>
  <c r="G22" i="1" s="1"/>
  <c r="H22" i="1" s="1"/>
  <c r="J22" i="1"/>
  <c r="F24" i="1"/>
  <c r="H24" i="1" s="1"/>
  <c r="G24" i="1"/>
  <c r="J24" i="1"/>
  <c r="K24" i="1"/>
  <c r="L24" i="1" s="1"/>
  <c r="M28" i="1"/>
  <c r="M29" i="1"/>
  <c r="M30" i="1"/>
  <c r="M31" i="1"/>
  <c r="M32" i="1"/>
  <c r="M33" i="1"/>
  <c r="M34" i="1"/>
  <c r="M35" i="1"/>
  <c r="E4" i="2"/>
  <c r="E5" i="2"/>
  <c r="E6" i="2"/>
  <c r="H21" i="1" l="1"/>
  <c r="M24" i="1"/>
  <c r="L19" i="1"/>
  <c r="M19" i="1" s="1"/>
  <c r="H14" i="1"/>
  <c r="M20" i="1"/>
  <c r="B5" i="3"/>
  <c r="B4" i="3"/>
  <c r="H38" i="1" l="1"/>
  <c r="M35" i="3"/>
  <c r="M34" i="3"/>
  <c r="M33" i="3"/>
  <c r="M32" i="3"/>
  <c r="M31" i="3"/>
  <c r="M30" i="3"/>
  <c r="M29" i="3"/>
  <c r="M28" i="3"/>
  <c r="J24" i="3"/>
  <c r="F24" i="3"/>
  <c r="G24" i="3" s="1"/>
  <c r="H24" i="3" s="1"/>
  <c r="J22" i="3"/>
  <c r="F22" i="3"/>
  <c r="G22" i="3" s="1"/>
  <c r="J21" i="3"/>
  <c r="F21" i="3"/>
  <c r="G21" i="3" s="1"/>
  <c r="J20" i="3"/>
  <c r="F20" i="3"/>
  <c r="G20" i="3" s="1"/>
  <c r="J19" i="3"/>
  <c r="F19" i="3"/>
  <c r="J17" i="3"/>
  <c r="F17" i="3"/>
  <c r="G17" i="3" s="1"/>
  <c r="H17" i="3" s="1"/>
  <c r="J16" i="3"/>
  <c r="F16" i="3"/>
  <c r="G16" i="3" s="1"/>
  <c r="J15" i="3"/>
  <c r="F15" i="3"/>
  <c r="G15" i="3" s="1"/>
  <c r="H15" i="3" s="1"/>
  <c r="J14" i="3"/>
  <c r="F14" i="3"/>
  <c r="J13" i="3"/>
  <c r="F13" i="3"/>
  <c r="G13" i="3" s="1"/>
  <c r="J12" i="3"/>
  <c r="F12" i="3"/>
  <c r="J11" i="3"/>
  <c r="F11" i="3"/>
  <c r="G11" i="3" s="1"/>
  <c r="J10" i="3"/>
  <c r="F10" i="3"/>
  <c r="G10" i="3" s="1"/>
  <c r="G12" i="3" l="1"/>
  <c r="H12" i="3" s="1"/>
  <c r="G14" i="3"/>
  <c r="H14" i="3" s="1"/>
  <c r="H22" i="3"/>
  <c r="H13" i="3"/>
  <c r="G19" i="3"/>
  <c r="H19" i="3" s="1"/>
  <c r="H11" i="3"/>
  <c r="H20" i="3"/>
  <c r="H10" i="3"/>
  <c r="H16" i="3"/>
  <c r="H21" i="3"/>
  <c r="K24" i="3"/>
  <c r="L24" i="3" s="1"/>
  <c r="M24" i="3" s="1"/>
  <c r="H38" i="3" l="1"/>
  <c r="K20" i="3"/>
  <c r="L20" i="3" s="1"/>
  <c r="M20" i="3" s="1"/>
  <c r="K19" i="3"/>
  <c r="L19" i="3" s="1"/>
  <c r="M19" i="3" s="1"/>
  <c r="E3" i="2"/>
  <c r="K13" i="1" l="1"/>
  <c r="L13" i="1" s="1"/>
  <c r="M13" i="1" s="1"/>
  <c r="K21" i="1"/>
  <c r="L21" i="1" s="1"/>
  <c r="M21" i="1" s="1"/>
  <c r="K17" i="1"/>
  <c r="L17" i="1" s="1"/>
  <c r="M17" i="1" s="1"/>
  <c r="K16" i="1"/>
  <c r="L16" i="1" s="1"/>
  <c r="M16" i="1" s="1"/>
  <c r="K22" i="1"/>
  <c r="L22" i="1" s="1"/>
  <c r="M22" i="1" s="1"/>
  <c r="K15" i="1"/>
  <c r="L15" i="1" s="1"/>
  <c r="M15" i="1" s="1"/>
  <c r="K10" i="1"/>
  <c r="L10" i="1" s="1"/>
  <c r="K12" i="1"/>
  <c r="L12" i="1" s="1"/>
  <c r="M12" i="1" s="1"/>
  <c r="K14" i="1"/>
  <c r="L14" i="1" s="1"/>
  <c r="M14" i="1" s="1"/>
  <c r="K11" i="1"/>
  <c r="L11" i="1" s="1"/>
  <c r="M11" i="1" s="1"/>
  <c r="K15" i="3"/>
  <c r="L15" i="3" s="1"/>
  <c r="M15" i="3" s="1"/>
  <c r="K13" i="3"/>
  <c r="L13" i="3" s="1"/>
  <c r="M13" i="3" s="1"/>
  <c r="K14" i="3"/>
  <c r="L14" i="3" s="1"/>
  <c r="M14" i="3" s="1"/>
  <c r="K12" i="3"/>
  <c r="L12" i="3" s="1"/>
  <c r="M12" i="3" s="1"/>
  <c r="K17" i="3"/>
  <c r="L17" i="3" s="1"/>
  <c r="M17" i="3" s="1"/>
  <c r="K11" i="3"/>
  <c r="L11" i="3" s="1"/>
  <c r="M11" i="3" s="1"/>
  <c r="K22" i="3"/>
  <c r="L22" i="3" s="1"/>
  <c r="M22" i="3" s="1"/>
  <c r="K16" i="3"/>
  <c r="L16" i="3" s="1"/>
  <c r="M16" i="3" s="1"/>
  <c r="K10" i="3"/>
  <c r="L10" i="3" s="1"/>
  <c r="K21" i="3"/>
  <c r="L21" i="3" s="1"/>
  <c r="M21" i="3" s="1"/>
  <c r="L38" i="1" l="1"/>
  <c r="M10" i="1"/>
  <c r="M38" i="1" s="1"/>
  <c r="L38" i="3"/>
  <c r="M10" i="3"/>
  <c r="M3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Samsa, Leigh Ann</author>
  </authors>
  <commentList>
    <comment ref="G9" authorId="0" shapeId="0" xr:uid="{DD4CF5B6-3A63-4CE2-ACC4-BBD05DFE0BC6}">
      <text>
        <r>
          <rPr>
            <b/>
            <sz val="9"/>
            <color indexed="81"/>
            <rFont val="Tahoma"/>
            <charset val="1"/>
          </rPr>
          <t>Samsa, Leigh Ann:</t>
        </r>
        <r>
          <rPr>
            <sz val="9"/>
            <color indexed="81"/>
            <rFont val="Tahoma"/>
            <charset val="1"/>
          </rPr>
          <t xml:space="preserve"> 
Default is for full time permanent EHRA/SHRA. Adjust formula to add physician rate if appropriate.</t>
        </r>
      </text>
    </comment>
  </commentList>
</comments>
</file>

<file path=xl/sharedStrings.xml><?xml version="1.0" encoding="utf-8"?>
<sst xmlns="http://schemas.openxmlformats.org/spreadsheetml/2006/main" count="133" uniqueCount="61">
  <si>
    <t>UNC  Creativtiy Hub Pilot Awards 2022-2023 competition</t>
  </si>
  <si>
    <t>Budget Template</t>
  </si>
  <si>
    <t>Requested Funds</t>
  </si>
  <si>
    <t>PI's Name:</t>
  </si>
  <si>
    <t>Project Title:</t>
  </si>
  <si>
    <t>Senior Personnel</t>
  </si>
  <si>
    <t>YEAR 1</t>
  </si>
  <si>
    <t>YEAR 2</t>
  </si>
  <si>
    <t>PROJECT TOTAL</t>
  </si>
  <si>
    <t>Name</t>
  </si>
  <si>
    <t>Role</t>
  </si>
  <si>
    <t>Base Salary</t>
  </si>
  <si>
    <r>
      <t xml:space="preserve">Appt Type </t>
    </r>
    <r>
      <rPr>
        <sz val="11"/>
        <color theme="1"/>
        <rFont val="Calibri"/>
        <family val="2"/>
        <scheme val="minor"/>
      </rPr>
      <t>(9 mo / 12 mo)</t>
    </r>
  </si>
  <si>
    <t>Effort (in months)</t>
  </si>
  <si>
    <t>Requested Salary</t>
  </si>
  <si>
    <t>Fringe Benefits</t>
  </si>
  <si>
    <t>Year 1 Total</t>
  </si>
  <si>
    <t>Effort</t>
  </si>
  <si>
    <t>Year 2 Total</t>
  </si>
  <si>
    <t>Sample</t>
  </si>
  <si>
    <t>PI</t>
  </si>
  <si>
    <t>Co-I</t>
  </si>
  <si>
    <t>Other Personnel</t>
  </si>
  <si>
    <t>Total Effort for all individuals</t>
  </si>
  <si>
    <t>Graduate Students</t>
  </si>
  <si>
    <t>Postdoctoral Associates</t>
  </si>
  <si>
    <t>Technicians</t>
  </si>
  <si>
    <t>Other (specify)</t>
  </si>
  <si>
    <t>Hourly Rate</t>
  </si>
  <si>
    <t># of hours/yr</t>
  </si>
  <si>
    <t>Undergraduates</t>
  </si>
  <si>
    <t>Travel</t>
  </si>
  <si>
    <t>Year 1</t>
  </si>
  <si>
    <t>Year 2</t>
  </si>
  <si>
    <t>Total</t>
  </si>
  <si>
    <t>Travel - Domestic</t>
  </si>
  <si>
    <t>Domestic</t>
  </si>
  <si>
    <t>Travel - International</t>
  </si>
  <si>
    <t>International</t>
  </si>
  <si>
    <t>Materials and Supplies</t>
  </si>
  <si>
    <t>Publications</t>
  </si>
  <si>
    <t>Consultants</t>
  </si>
  <si>
    <t>Contracted Services (specify)</t>
  </si>
  <si>
    <t>Tuition</t>
  </si>
  <si>
    <t>TOTAL COSTS</t>
  </si>
  <si>
    <t>UNC  Creativtiy Hub Pilot Awards</t>
  </si>
  <si>
    <t>Cost-shared Funds</t>
  </si>
  <si>
    <t>Escalation</t>
  </si>
  <si>
    <r>
      <t xml:space="preserve">Effort </t>
    </r>
    <r>
      <rPr>
        <sz val="11"/>
        <color theme="1"/>
        <rFont val="Calibri"/>
        <family val="2"/>
        <scheme val="minor"/>
      </rPr>
      <t>(in months)</t>
    </r>
  </si>
  <si>
    <t>Electricians, plumbers</t>
  </si>
  <si>
    <t>DESCRIPTION OF COST-SHARING SOURCES:</t>
  </si>
  <si>
    <t>Health Insurance Rates</t>
  </si>
  <si>
    <t>%</t>
  </si>
  <si>
    <t>Year 2: (Y1*1.03)</t>
  </si>
  <si>
    <t xml:space="preserve">Full time </t>
  </si>
  <si>
    <t>Additional Faculty Physicians Rate</t>
  </si>
  <si>
    <t>postdoc</t>
  </si>
  <si>
    <t>grad</t>
  </si>
  <si>
    <t>undergrad</t>
  </si>
  <si>
    <t>Source: OSR Information Sheet</t>
  </si>
  <si>
    <t>https://research.unc.edu/sponsored-programs/resources/information-sheet/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</si>
</sst>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164" fontId="0" fillId="0" borderId="1" xfId="1" applyNumberFormat="1" applyFont="1" applyBorder="1"/>
    <xf numFmtId="165" fontId="0" fillId="0" borderId="0" xfId="2" applyNumberFormat="1" applyFont="1"/>
    <xf numFmtId="2" fontId="0" fillId="0" borderId="0" xfId="0" applyNumberFormat="1"/>
    <xf numFmtId="0" fontId="3" fillId="0" borderId="0" xfId="0" applyFont="1" applyAlignment="1">
      <alignment wrapText="1"/>
    </xf>
    <xf numFmtId="9" fontId="0" fillId="0" borderId="1" xfId="2" applyFont="1" applyBorder="1"/>
    <xf numFmtId="0" fontId="0" fillId="0" borderId="12" xfId="0" applyBorder="1"/>
    <xf numFmtId="164" fontId="0" fillId="2" borderId="5" xfId="1" applyNumberFormat="1" applyFont="1" applyFill="1" applyBorder="1"/>
    <xf numFmtId="164" fontId="0" fillId="2" borderId="6" xfId="1" applyNumberFormat="1" applyFont="1" applyFill="1" applyBorder="1"/>
    <xf numFmtId="164" fontId="0" fillId="2" borderId="1" xfId="1" applyNumberFormat="1" applyFont="1" applyFill="1" applyBorder="1"/>
    <xf numFmtId="164" fontId="0" fillId="2" borderId="8" xfId="1" applyNumberFormat="1" applyFont="1" applyFill="1" applyBorder="1"/>
    <xf numFmtId="164" fontId="0" fillId="2" borderId="10" xfId="1" applyNumberFormat="1" applyFont="1" applyFill="1" applyBorder="1"/>
    <xf numFmtId="164" fontId="0" fillId="2" borderId="11" xfId="1" applyNumberFormat="1" applyFont="1" applyFill="1" applyBorder="1"/>
    <xf numFmtId="164" fontId="2" fillId="2" borderId="6" xfId="1" applyNumberFormat="1" applyFont="1" applyFill="1" applyBorder="1"/>
    <xf numFmtId="164" fontId="2" fillId="2" borderId="8" xfId="1" applyNumberFormat="1" applyFont="1" applyFill="1" applyBorder="1"/>
    <xf numFmtId="164" fontId="2" fillId="2" borderId="11" xfId="1" applyNumberFormat="1" applyFont="1" applyFill="1" applyBorder="1"/>
    <xf numFmtId="164" fontId="0" fillId="2" borderId="13" xfId="1" applyNumberFormat="1" applyFont="1" applyFill="1" applyBorder="1"/>
    <xf numFmtId="164" fontId="0" fillId="2" borderId="13" xfId="0" applyNumberFormat="1" applyFill="1" applyBorder="1"/>
    <xf numFmtId="164" fontId="0" fillId="2" borderId="14" xfId="1" applyNumberFormat="1" applyFont="1" applyFill="1" applyBorder="1"/>
    <xf numFmtId="164" fontId="2" fillId="2" borderId="2" xfId="1" applyNumberFormat="1" applyFont="1" applyFill="1" applyBorder="1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9" fontId="4" fillId="0" borderId="0" xfId="2" applyFont="1" applyBorder="1"/>
    <xf numFmtId="164" fontId="3" fillId="3" borderId="2" xfId="0" applyNumberFormat="1" applyFont="1" applyFill="1" applyBorder="1"/>
    <xf numFmtId="164" fontId="2" fillId="3" borderId="2" xfId="0" applyNumberFormat="1" applyFont="1" applyFill="1" applyBorder="1"/>
    <xf numFmtId="164" fontId="0" fillId="0" borderId="18" xfId="1" applyNumberFormat="1" applyFont="1" applyBorder="1"/>
    <xf numFmtId="164" fontId="0" fillId="0" borderId="19" xfId="1" applyNumberFormat="1" applyFont="1" applyBorder="1"/>
    <xf numFmtId="164" fontId="0" fillId="0" borderId="20" xfId="1" applyNumberFormat="1" applyFont="1" applyBorder="1"/>
    <xf numFmtId="164" fontId="2" fillId="0" borderId="18" xfId="1" applyNumberFormat="1" applyFont="1" applyBorder="1"/>
    <xf numFmtId="164" fontId="2" fillId="0" borderId="19" xfId="1" applyNumberFormat="1" applyFont="1" applyBorder="1"/>
    <xf numFmtId="164" fontId="2" fillId="0" borderId="20" xfId="1" applyNumberFormat="1" applyFont="1" applyBorder="1"/>
    <xf numFmtId="43" fontId="0" fillId="0" borderId="1" xfId="1" applyFont="1" applyBorder="1"/>
    <xf numFmtId="43" fontId="0" fillId="0" borderId="4" xfId="1" applyFont="1" applyBorder="1"/>
    <xf numFmtId="43" fontId="0" fillId="0" borderId="7" xfId="1" applyFont="1" applyBorder="1"/>
    <xf numFmtId="43" fontId="0" fillId="0" borderId="9" xfId="1" applyFont="1" applyBorder="1"/>
    <xf numFmtId="2" fontId="0" fillId="0" borderId="4" xfId="0" applyNumberFormat="1" applyBorder="1"/>
    <xf numFmtId="2" fontId="0" fillId="0" borderId="7" xfId="0" applyNumberFormat="1" applyBorder="1"/>
    <xf numFmtId="2" fontId="0" fillId="0" borderId="9" xfId="0" applyNumberFormat="1" applyBorder="1"/>
    <xf numFmtId="0" fontId="0" fillId="0" borderId="3" xfId="0" applyBorder="1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/>
    <xf numFmtId="0" fontId="6" fillId="0" borderId="0" xfId="3"/>
    <xf numFmtId="0" fontId="0" fillId="0" borderId="1" xfId="0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0" xfId="0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184366</xdr:colOff>
      <xdr:row>10</xdr:row>
      <xdr:rowOff>148590</xdr:rowOff>
    </xdr:from>
    <xdr:to>
      <xdr:col>5</xdr:col>
      <xdr:colOff>460414</xdr:colOff>
      <xdr:row>59</xdr:row>
      <xdr:rowOff>123769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FF1E5E6-4F56-57D4-E1CD-8531DFF80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366" y="1958340"/>
          <a:ext cx="6248223" cy="8841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8"/>
  <sheetViews>
    <sheetView tabSelected="1" zoomScaleNormal="100" workbookViewId="0">
      <selection activeCell="L6" sqref="L6"/>
    </sheetView>
  </sheetViews>
  <sheetFormatPr defaultRowHeight="14.4" x14ac:dyDescent="0.3"/>
  <cols>
    <col min="1" max="2" width="21" customWidth="1"/>
    <col min="3" max="3" width="11.5546875" bestFit="1" customWidth="1"/>
    <col min="4" max="4" width="12.109375" customWidth="1"/>
    <col min="5" max="5" width="10.109375" customWidth="1"/>
    <col min="6" max="6" width="10.6640625" customWidth="1"/>
    <col min="7" max="8" width="9.5546875" customWidth="1"/>
    <col min="9" max="9" width="9.6640625" customWidth="1"/>
    <col min="10" max="10" width="10.33203125" customWidth="1"/>
    <col min="11" max="12" width="9.6640625" customWidth="1"/>
    <col min="13" max="13" width="9.6640625" style="1" customWidth="1"/>
  </cols>
  <sheetData>
    <row r="1" spans="1:13" x14ac:dyDescent="0.3">
      <c r="A1" s="1" t="s">
        <v>0</v>
      </c>
    </row>
    <row r="2" spans="1:13" x14ac:dyDescent="0.3">
      <c r="A2" t="s">
        <v>1</v>
      </c>
      <c r="B2" s="1" t="s">
        <v>2</v>
      </c>
      <c r="H2" s="9"/>
    </row>
    <row r="4" spans="1:13" x14ac:dyDescent="0.3">
      <c r="A4" s="1" t="s">
        <v>3</v>
      </c>
      <c r="B4" s="48"/>
      <c r="C4" s="48"/>
      <c r="D4" s="48"/>
    </row>
    <row r="5" spans="1:13" x14ac:dyDescent="0.3">
      <c r="A5" s="1" t="s">
        <v>4</v>
      </c>
      <c r="B5" s="48"/>
      <c r="C5" s="48"/>
      <c r="D5" s="48"/>
    </row>
    <row r="7" spans="1:13" ht="15" thickBot="1" x14ac:dyDescent="0.35"/>
    <row r="8" spans="1:13" s="3" customFormat="1" ht="29.4" customHeight="1" thickBot="1" x14ac:dyDescent="0.35">
      <c r="A8" s="25" t="s">
        <v>5</v>
      </c>
      <c r="B8" s="25"/>
      <c r="C8" s="24"/>
      <c r="D8" s="24"/>
      <c r="E8" s="49" t="s">
        <v>6</v>
      </c>
      <c r="F8" s="50"/>
      <c r="G8" s="50"/>
      <c r="H8" s="51"/>
      <c r="I8" s="49" t="s">
        <v>7</v>
      </c>
      <c r="J8" s="50"/>
      <c r="K8" s="50"/>
      <c r="L8" s="51"/>
      <c r="M8" s="26" t="s">
        <v>8</v>
      </c>
    </row>
    <row r="9" spans="1:13" ht="29.4" thickBot="1" x14ac:dyDescent="0.35">
      <c r="A9" s="27" t="s">
        <v>9</v>
      </c>
      <c r="B9" s="27" t="s">
        <v>10</v>
      </c>
      <c r="C9" s="25" t="s">
        <v>11</v>
      </c>
      <c r="D9" s="25" t="s">
        <v>12</v>
      </c>
      <c r="E9" s="25" t="s">
        <v>13</v>
      </c>
      <c r="F9" s="25" t="s">
        <v>14</v>
      </c>
      <c r="G9" s="25" t="s">
        <v>15</v>
      </c>
      <c r="H9" s="25" t="s">
        <v>16</v>
      </c>
      <c r="I9" s="25" t="s">
        <v>17</v>
      </c>
      <c r="J9" s="25" t="s">
        <v>14</v>
      </c>
      <c r="K9" s="25" t="s">
        <v>15</v>
      </c>
      <c r="L9" s="25" t="s">
        <v>18</v>
      </c>
      <c r="M9" s="27"/>
    </row>
    <row r="10" spans="1:13" x14ac:dyDescent="0.3">
      <c r="A10" s="4" t="s">
        <v>19</v>
      </c>
      <c r="B10" s="4" t="s">
        <v>20</v>
      </c>
      <c r="C10" s="5">
        <v>120000</v>
      </c>
      <c r="D10" s="44">
        <v>9</v>
      </c>
      <c r="E10" s="38">
        <v>1</v>
      </c>
      <c r="F10" s="11">
        <f>ROUND(($C10/$D10)*E10,0)</f>
        <v>13333</v>
      </c>
      <c r="G10" s="11">
        <f>ROUND((F10*'Fringe and Health In. Rates'!$B$3)+(E10*'Fringe and Health In. Rates'!$D$3),0)</f>
        <v>4183</v>
      </c>
      <c r="H10" s="12">
        <f>SUM(F10:G10)</f>
        <v>17516</v>
      </c>
      <c r="I10" s="38"/>
      <c r="J10" s="11">
        <f>ROUND((($C10*(1+$H$2))/$D10)*I10,0)</f>
        <v>0</v>
      </c>
      <c r="K10" s="11">
        <f>ROUND((J10*'Fringe and Health In. Rates'!$B$3)+(I10*'Fringe and Health In. Rates'!$E$3),0)</f>
        <v>0</v>
      </c>
      <c r="L10" s="12">
        <f>SUM(J10:K10)</f>
        <v>0</v>
      </c>
      <c r="M10" s="17">
        <f>SUM(H10,L10)</f>
        <v>17516</v>
      </c>
    </row>
    <row r="11" spans="1:13" x14ac:dyDescent="0.3">
      <c r="A11" s="4"/>
      <c r="B11" s="4"/>
      <c r="C11" s="5"/>
      <c r="D11" s="44">
        <v>9</v>
      </c>
      <c r="E11" s="39"/>
      <c r="F11" s="13">
        <f t="shared" ref="F11:F17" si="0">ROUND(($C11/$D11)*E11,0)</f>
        <v>0</v>
      </c>
      <c r="G11" s="13">
        <f>ROUND((F11*'Fringe and Health In. Rates'!$B$3)+(E11*'Fringe and Health In. Rates'!$D$3),0)</f>
        <v>0</v>
      </c>
      <c r="H11" s="14">
        <f>SUM(F11:G11)</f>
        <v>0</v>
      </c>
      <c r="I11" s="39"/>
      <c r="J11" s="13">
        <f t="shared" ref="J11:J17" si="1">ROUND((($C11*(1+$H$2))/$D11)*I11,0)</f>
        <v>0</v>
      </c>
      <c r="K11" s="13">
        <f>ROUND((J11*'Fringe and Health In. Rates'!$B$3)+(I11*'Fringe and Health In. Rates'!$E$3),0)</f>
        <v>0</v>
      </c>
      <c r="L11" s="14">
        <f>SUM(J11:K11)</f>
        <v>0</v>
      </c>
      <c r="M11" s="18">
        <f>SUM(H11,L11)</f>
        <v>0</v>
      </c>
    </row>
    <row r="12" spans="1:13" x14ac:dyDescent="0.3">
      <c r="A12" s="4"/>
      <c r="B12" s="4"/>
      <c r="C12" s="5"/>
      <c r="D12" s="44">
        <v>9</v>
      </c>
      <c r="E12" s="39"/>
      <c r="F12" s="13">
        <f t="shared" si="0"/>
        <v>0</v>
      </c>
      <c r="G12" s="13">
        <f>ROUND((F12*'Fringe and Health In. Rates'!$B$3)+(E12*'Fringe and Health In. Rates'!$D$3),0)</f>
        <v>0</v>
      </c>
      <c r="H12" s="14">
        <f t="shared" ref="H12:H17" si="2">SUM(F12:G12)</f>
        <v>0</v>
      </c>
      <c r="I12" s="39"/>
      <c r="J12" s="13">
        <f t="shared" si="1"/>
        <v>0</v>
      </c>
      <c r="K12" s="13">
        <f>ROUND((J12*'Fringe and Health In. Rates'!$B$3)+(I12*'Fringe and Health In. Rates'!$E$3),0)</f>
        <v>0</v>
      </c>
      <c r="L12" s="14">
        <f t="shared" ref="L12:L17" si="3">SUM(J12:K12)</f>
        <v>0</v>
      </c>
      <c r="M12" s="18">
        <f t="shared" ref="M12:M16" si="4">SUM(H12,L12)</f>
        <v>0</v>
      </c>
    </row>
    <row r="13" spans="1:13" x14ac:dyDescent="0.3">
      <c r="A13" s="4"/>
      <c r="B13" s="4"/>
      <c r="C13" s="5"/>
      <c r="D13" s="44">
        <v>9</v>
      </c>
      <c r="E13" s="39"/>
      <c r="F13" s="13">
        <f t="shared" si="0"/>
        <v>0</v>
      </c>
      <c r="G13" s="13">
        <f>ROUND((F13*'Fringe and Health In. Rates'!$B$3)+(E13*'Fringe and Health In. Rates'!$D$3),0)</f>
        <v>0</v>
      </c>
      <c r="H13" s="14">
        <f t="shared" si="2"/>
        <v>0</v>
      </c>
      <c r="I13" s="39"/>
      <c r="J13" s="13">
        <f t="shared" si="1"/>
        <v>0</v>
      </c>
      <c r="K13" s="13">
        <f>ROUND((J13*'Fringe and Health In. Rates'!$B$3)+(I13*'Fringe and Health In. Rates'!$E$3),0)</f>
        <v>0</v>
      </c>
      <c r="L13" s="14">
        <f t="shared" si="3"/>
        <v>0</v>
      </c>
      <c r="M13" s="18">
        <f t="shared" si="4"/>
        <v>0</v>
      </c>
    </row>
    <row r="14" spans="1:13" x14ac:dyDescent="0.3">
      <c r="A14" s="4" t="s">
        <v>19</v>
      </c>
      <c r="B14" s="4" t="s">
        <v>21</v>
      </c>
      <c r="C14" s="5"/>
      <c r="D14" s="44">
        <v>12</v>
      </c>
      <c r="E14" s="39"/>
      <c r="F14" s="13">
        <f t="shared" si="0"/>
        <v>0</v>
      </c>
      <c r="G14" s="13">
        <f>ROUND((F14*'Fringe and Health In. Rates'!$B$3)+(E14*'Fringe and Health In. Rates'!$D$3),0)</f>
        <v>0</v>
      </c>
      <c r="H14" s="14">
        <f t="shared" si="2"/>
        <v>0</v>
      </c>
      <c r="I14" s="39"/>
      <c r="J14" s="13">
        <f t="shared" si="1"/>
        <v>0</v>
      </c>
      <c r="K14" s="13">
        <f>ROUND((J14*'Fringe and Health In. Rates'!$B$3)+(I14*'Fringe and Health In. Rates'!$E$3),0)</f>
        <v>0</v>
      </c>
      <c r="L14" s="14">
        <f t="shared" si="3"/>
        <v>0</v>
      </c>
      <c r="M14" s="18">
        <f t="shared" si="4"/>
        <v>0</v>
      </c>
    </row>
    <row r="15" spans="1:13" x14ac:dyDescent="0.3">
      <c r="A15" s="4"/>
      <c r="B15" s="4"/>
      <c r="C15" s="5"/>
      <c r="D15" s="44">
        <v>12</v>
      </c>
      <c r="E15" s="39"/>
      <c r="F15" s="13">
        <f t="shared" si="0"/>
        <v>0</v>
      </c>
      <c r="G15" s="13">
        <f>ROUND((F15*'Fringe and Health In. Rates'!$B$3)+(E15*'Fringe and Health In. Rates'!$D$3),0)</f>
        <v>0</v>
      </c>
      <c r="H15" s="14">
        <f t="shared" si="2"/>
        <v>0</v>
      </c>
      <c r="I15" s="39"/>
      <c r="J15" s="13">
        <f t="shared" si="1"/>
        <v>0</v>
      </c>
      <c r="K15" s="13">
        <f>ROUND((J15*'Fringe and Health In. Rates'!$B$3)+(I15*'Fringe and Health In. Rates'!$E$3),0)</f>
        <v>0</v>
      </c>
      <c r="L15" s="14">
        <f t="shared" si="3"/>
        <v>0</v>
      </c>
      <c r="M15" s="18">
        <f t="shared" si="4"/>
        <v>0</v>
      </c>
    </row>
    <row r="16" spans="1:13" x14ac:dyDescent="0.3">
      <c r="A16" s="4"/>
      <c r="B16" s="4"/>
      <c r="C16" s="5"/>
      <c r="D16" s="44">
        <v>12</v>
      </c>
      <c r="E16" s="39"/>
      <c r="F16" s="13">
        <f t="shared" si="0"/>
        <v>0</v>
      </c>
      <c r="G16" s="13">
        <f>ROUND((F16*'Fringe and Health In. Rates'!$B$3)+(E16*'Fringe and Health In. Rates'!$D$3),0)</f>
        <v>0</v>
      </c>
      <c r="H16" s="14">
        <f>SUM(F16:G16)</f>
        <v>0</v>
      </c>
      <c r="I16" s="39"/>
      <c r="J16" s="13">
        <f t="shared" si="1"/>
        <v>0</v>
      </c>
      <c r="K16" s="13">
        <f>ROUND((J16*'Fringe and Health In. Rates'!$B$3)+(I16*'Fringe and Health In. Rates'!$E$3),0)</f>
        <v>0</v>
      </c>
      <c r="L16" s="14">
        <f t="shared" si="3"/>
        <v>0</v>
      </c>
      <c r="M16" s="18">
        <f t="shared" si="4"/>
        <v>0</v>
      </c>
    </row>
    <row r="17" spans="1:13" ht="15" thickBot="1" x14ac:dyDescent="0.35">
      <c r="A17" s="4"/>
      <c r="B17" s="4"/>
      <c r="C17" s="5"/>
      <c r="D17" s="44">
        <v>12</v>
      </c>
      <c r="E17" s="40"/>
      <c r="F17" s="15">
        <f t="shared" si="0"/>
        <v>0</v>
      </c>
      <c r="G17" s="15">
        <f>ROUND((F17*'Fringe and Health In. Rates'!$B$3)+(E17*'Fringe and Health In. Rates'!$D$3),0)</f>
        <v>0</v>
      </c>
      <c r="H17" s="16">
        <f t="shared" si="2"/>
        <v>0</v>
      </c>
      <c r="I17" s="40"/>
      <c r="J17" s="15">
        <f t="shared" si="1"/>
        <v>0</v>
      </c>
      <c r="K17" s="15">
        <f>ROUND((J17*'Fringe and Health In. Rates'!$B$3)+(I17*'Fringe and Health In. Rates'!$E$3),0)</f>
        <v>0</v>
      </c>
      <c r="L17" s="16">
        <f t="shared" si="3"/>
        <v>0</v>
      </c>
      <c r="M17" s="19">
        <f>SUM(H17,L17)</f>
        <v>0</v>
      </c>
    </row>
    <row r="18" spans="1:13" ht="44.1" customHeight="1" thickBot="1" x14ac:dyDescent="0.35">
      <c r="A18" s="1" t="s">
        <v>22</v>
      </c>
      <c r="B18" s="1"/>
      <c r="C18" s="1" t="s">
        <v>11</v>
      </c>
      <c r="D18" s="2"/>
      <c r="E18" s="2" t="s">
        <v>23</v>
      </c>
      <c r="F18" s="2" t="s">
        <v>14</v>
      </c>
      <c r="G18" s="2" t="s">
        <v>15</v>
      </c>
      <c r="H18" s="2" t="s">
        <v>16</v>
      </c>
      <c r="I18" s="2" t="s">
        <v>23</v>
      </c>
      <c r="J18" s="2" t="s">
        <v>14</v>
      </c>
      <c r="K18" s="2" t="s">
        <v>15</v>
      </c>
      <c r="L18" s="2" t="s">
        <v>18</v>
      </c>
      <c r="M18" s="2" t="s">
        <v>8</v>
      </c>
    </row>
    <row r="19" spans="1:13" x14ac:dyDescent="0.3">
      <c r="A19" t="s">
        <v>24</v>
      </c>
      <c r="C19" s="5"/>
      <c r="E19" s="41"/>
      <c r="F19" s="11">
        <f>ROUND(($C19/12)*E19,0)</f>
        <v>0</v>
      </c>
      <c r="G19" s="11">
        <f>ROUND((F19*'Fringe and Health In. Rates'!B6)+(E19*'Fringe and Health In. Rates'!D6),0)</f>
        <v>0</v>
      </c>
      <c r="H19" s="12">
        <f t="shared" ref="H19:H22" si="5">SUM(F19:G19)</f>
        <v>0</v>
      </c>
      <c r="I19" s="41"/>
      <c r="J19" s="11">
        <f>ROUND(($C19*(1+$H$2)/12)*I19,0)</f>
        <v>0</v>
      </c>
      <c r="K19" s="11">
        <f>ROUND((J19*'Fringe and Health In. Rates'!F56)+(I19*'Fringe and Health In. Rates'!E6),0)</f>
        <v>0</v>
      </c>
      <c r="L19" s="12">
        <f t="shared" ref="L19:L22" si="6">SUM(J19:K19)</f>
        <v>0</v>
      </c>
      <c r="M19" s="17">
        <f>SUM(H19,L19)</f>
        <v>0</v>
      </c>
    </row>
    <row r="20" spans="1:13" x14ac:dyDescent="0.3">
      <c r="A20" t="s">
        <v>25</v>
      </c>
      <c r="C20" s="4"/>
      <c r="E20" s="42"/>
      <c r="F20" s="13">
        <f t="shared" ref="F20:F22" si="7">ROUND(($C20/12)*E20,0)</f>
        <v>0</v>
      </c>
      <c r="G20" s="13">
        <f>ROUND((F20*'Fringe and Health In. Rates'!B5)+(E20*'Fringe and Health In. Rates'!D5),0)</f>
        <v>0</v>
      </c>
      <c r="H20" s="14">
        <f t="shared" si="5"/>
        <v>0</v>
      </c>
      <c r="I20" s="42"/>
      <c r="J20" s="13">
        <f>ROUND(($C20*(1+$H$2)/12)*I20,0)</f>
        <v>0</v>
      </c>
      <c r="K20" s="13">
        <f>ROUND((J20*'Fringe and Health In. Rates'!B5)+(I20*'Fringe and Health In. Rates'!E5),0)</f>
        <v>0</v>
      </c>
      <c r="L20" s="14">
        <f t="shared" si="6"/>
        <v>0</v>
      </c>
      <c r="M20" s="18">
        <f>SUM(H20,L20)</f>
        <v>0</v>
      </c>
    </row>
    <row r="21" spans="1:13" x14ac:dyDescent="0.3">
      <c r="A21" t="s">
        <v>26</v>
      </c>
      <c r="C21" s="4"/>
      <c r="E21" s="42"/>
      <c r="F21" s="13">
        <f t="shared" si="7"/>
        <v>0</v>
      </c>
      <c r="G21" s="13">
        <f>ROUND((F21*'Fringe and Health In. Rates'!B3)+(E21*'Fringe and Health In. Rates'!$D$3),0)</f>
        <v>0</v>
      </c>
      <c r="H21" s="14">
        <f t="shared" si="5"/>
        <v>0</v>
      </c>
      <c r="I21" s="42"/>
      <c r="J21" s="13">
        <f t="shared" ref="J21:J22" si="8">ROUND(($C21*(1+$H$2)/12)*I21,0)</f>
        <v>0</v>
      </c>
      <c r="K21" s="13">
        <f>ROUND((J21*'Fringe and Health In. Rates'!B3)+(I21*'Fringe and Health In. Rates'!E3),0)</f>
        <v>0</v>
      </c>
      <c r="L21" s="14">
        <f t="shared" si="6"/>
        <v>0</v>
      </c>
      <c r="M21" s="18">
        <f t="shared" ref="M21" si="9">SUM(H21,L21)</f>
        <v>0</v>
      </c>
    </row>
    <row r="22" spans="1:13" ht="15" thickBot="1" x14ac:dyDescent="0.35">
      <c r="A22" t="s">
        <v>27</v>
      </c>
      <c r="C22" s="4"/>
      <c r="E22" s="43"/>
      <c r="F22" s="15">
        <f t="shared" si="7"/>
        <v>0</v>
      </c>
      <c r="G22" s="15">
        <f>ROUND((F22*'Fringe and Health In. Rates'!$B$3)+(E22*'Fringe and Health In. Rates'!$D$3),0)</f>
        <v>0</v>
      </c>
      <c r="H22" s="16">
        <f t="shared" si="5"/>
        <v>0</v>
      </c>
      <c r="I22" s="43"/>
      <c r="J22" s="15">
        <f t="shared" si="8"/>
        <v>0</v>
      </c>
      <c r="K22" s="15">
        <f>ROUND((J22*'Fringe and Health In. Rates'!B3)+(I22*'Fringe and Health In. Rates'!E3),0)</f>
        <v>0</v>
      </c>
      <c r="L22" s="16">
        <f t="shared" si="6"/>
        <v>0</v>
      </c>
      <c r="M22" s="19">
        <f>SUM(H22,L22)</f>
        <v>0</v>
      </c>
    </row>
    <row r="23" spans="1:13" ht="15" thickBot="1" x14ac:dyDescent="0.35">
      <c r="C23" s="1" t="s">
        <v>28</v>
      </c>
      <c r="D23" s="1"/>
      <c r="E23" s="1" t="s">
        <v>29</v>
      </c>
      <c r="F23" s="1"/>
      <c r="G23" s="1"/>
      <c r="H23" s="1"/>
      <c r="I23" s="1" t="s">
        <v>29</v>
      </c>
      <c r="J23" s="1"/>
      <c r="K23" s="1"/>
      <c r="L23" s="1"/>
    </row>
    <row r="24" spans="1:13" ht="15" thickBot="1" x14ac:dyDescent="0.35">
      <c r="A24" t="s">
        <v>30</v>
      </c>
      <c r="C24" s="37"/>
      <c r="E24" s="10"/>
      <c r="F24" s="20">
        <f>ROUND(C24*E24,0)</f>
        <v>0</v>
      </c>
      <c r="G24" s="21">
        <f>ROUND(F24*'Fringe and Health In. Rates'!B7,0)</f>
        <v>0</v>
      </c>
      <c r="H24" s="22">
        <f>SUM(F24:G24)</f>
        <v>0</v>
      </c>
      <c r="I24" s="10"/>
      <c r="J24" s="20">
        <f>ROUND((C24*(1+H2)*I24),0)</f>
        <v>0</v>
      </c>
      <c r="K24" s="21">
        <f>ROUND(J24*'Fringe and Health In. Rates'!B7,0)</f>
        <v>0</v>
      </c>
      <c r="L24" s="22">
        <f>SUM(J24:K24)</f>
        <v>0</v>
      </c>
      <c r="M24" s="23">
        <f>SUM(H24,L24)</f>
        <v>0</v>
      </c>
    </row>
    <row r="27" spans="1:13" ht="15" thickBot="1" x14ac:dyDescent="0.35">
      <c r="A27" t="s">
        <v>31</v>
      </c>
      <c r="H27" t="s">
        <v>32</v>
      </c>
      <c r="L27" t="s">
        <v>33</v>
      </c>
      <c r="M27" s="1" t="s">
        <v>34</v>
      </c>
    </row>
    <row r="28" spans="1:13" x14ac:dyDescent="0.3">
      <c r="A28" t="s">
        <v>35</v>
      </c>
      <c r="B28" t="s">
        <v>36</v>
      </c>
      <c r="H28" s="31"/>
      <c r="L28" s="31"/>
      <c r="M28" s="34">
        <f>SUM(H28,L28)</f>
        <v>0</v>
      </c>
    </row>
    <row r="29" spans="1:13" x14ac:dyDescent="0.3">
      <c r="A29" t="s">
        <v>37</v>
      </c>
      <c r="B29" t="s">
        <v>38</v>
      </c>
      <c r="H29" s="32"/>
      <c r="L29" s="32"/>
      <c r="M29" s="35">
        <f t="shared" ref="M29:M35" si="10">SUM(H29,L29)</f>
        <v>0</v>
      </c>
    </row>
    <row r="30" spans="1:13" x14ac:dyDescent="0.3">
      <c r="A30" t="s">
        <v>39</v>
      </c>
      <c r="H30" s="32"/>
      <c r="L30" s="32"/>
      <c r="M30" s="35">
        <f t="shared" si="10"/>
        <v>0</v>
      </c>
    </row>
    <row r="31" spans="1:13" x14ac:dyDescent="0.3">
      <c r="A31" t="s">
        <v>40</v>
      </c>
      <c r="H31" s="32"/>
      <c r="L31" s="32"/>
      <c r="M31" s="35">
        <f t="shared" si="10"/>
        <v>0</v>
      </c>
    </row>
    <row r="32" spans="1:13" x14ac:dyDescent="0.3">
      <c r="A32" t="s">
        <v>41</v>
      </c>
      <c r="H32" s="32"/>
      <c r="L32" s="32"/>
      <c r="M32" s="35">
        <f t="shared" si="10"/>
        <v>0</v>
      </c>
    </row>
    <row r="33" spans="1:13" x14ac:dyDescent="0.3">
      <c r="A33" t="s">
        <v>42</v>
      </c>
      <c r="H33" s="32"/>
      <c r="L33" s="32"/>
      <c r="M33" s="35">
        <f t="shared" si="10"/>
        <v>0</v>
      </c>
    </row>
    <row r="34" spans="1:13" x14ac:dyDescent="0.3">
      <c r="A34" t="s">
        <v>43</v>
      </c>
      <c r="H34" s="32"/>
      <c r="L34" s="32"/>
      <c r="M34" s="35">
        <f t="shared" si="10"/>
        <v>0</v>
      </c>
    </row>
    <row r="35" spans="1:13" ht="15" thickBot="1" x14ac:dyDescent="0.35">
      <c r="A35" t="s">
        <v>27</v>
      </c>
      <c r="H35" s="33"/>
      <c r="L35" s="33"/>
      <c r="M35" s="36">
        <f t="shared" si="10"/>
        <v>0</v>
      </c>
    </row>
    <row r="37" spans="1:13" ht="29.4" thickBot="1" x14ac:dyDescent="0.35">
      <c r="H37" s="8" t="s">
        <v>16</v>
      </c>
      <c r="L37" s="8" t="s">
        <v>18</v>
      </c>
      <c r="M37" s="2" t="s">
        <v>8</v>
      </c>
    </row>
    <row r="38" spans="1:13" ht="15" thickBot="1" x14ac:dyDescent="0.35">
      <c r="A38" s="1" t="s">
        <v>44</v>
      </c>
      <c r="H38" s="29">
        <f>SUM(H10:H17,H19:H22,H24,H28:H35)</f>
        <v>17516</v>
      </c>
      <c r="L38" s="29">
        <f>SUM(L10:L17,L19:L22,L24,L28:L35)</f>
        <v>0</v>
      </c>
      <c r="M38" s="30">
        <f>SUM(M10:M17,M19:M22,M24,M28:M35)</f>
        <v>17516</v>
      </c>
    </row>
  </sheetData>
  <mergeCells count="4">
    <mergeCell ref="B4:D4"/>
    <mergeCell ref="B5:D5"/>
    <mergeCell ref="E8:H8"/>
    <mergeCell ref="I8:L8"/>
  </mergeCells>
  <pageMargins left="0.7" right="0.7" top="0.75" bottom="0.75" header="0.3" footer="0.3"/>
  <pageSetup scale="60" orientation="portrait" horizontalDpi="1200" verticalDpi="12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'Fringe and Health In. Rates'!#REF!</xm:f>
          </x14:formula1>
          <xm:sqref>D10:D17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1"/>
  <sheetViews>
    <sheetView workbookViewId="0">
      <selection activeCell="A15" sqref="A14:XFD15"/>
    </sheetView>
  </sheetViews>
  <sheetFormatPr defaultRowHeight="14.4" x14ac:dyDescent="0.3"/>
  <cols>
    <col min="1" max="2" width="21" customWidth="1"/>
    <col min="3" max="3" width="11.5546875" bestFit="1" customWidth="1"/>
    <col min="4" max="4" width="12.109375" customWidth="1"/>
    <col min="5" max="5" width="10.109375" customWidth="1"/>
    <col min="6" max="8" width="9.5546875" customWidth="1"/>
    <col min="9" max="12" width="9.6640625" customWidth="1"/>
    <col min="13" max="13" width="9.6640625" style="1" customWidth="1"/>
  </cols>
  <sheetData>
    <row r="1" spans="1:13" x14ac:dyDescent="0.3">
      <c r="A1" s="1" t="s">
        <v>45</v>
      </c>
    </row>
    <row r="2" spans="1:13" x14ac:dyDescent="0.3">
      <c r="A2" t="s">
        <v>1</v>
      </c>
      <c r="B2" s="1" t="s">
        <v>46</v>
      </c>
      <c r="G2" s="46" t="s">
        <v>47</v>
      </c>
      <c r="H2" s="28">
        <v>0</v>
      </c>
    </row>
    <row r="4" spans="1:13" x14ac:dyDescent="0.3">
      <c r="A4" s="1" t="s">
        <v>3</v>
      </c>
      <c r="B4" s="52">
        <f>'Requested Funds'!B4:D4</f>
        <v>0</v>
      </c>
      <c r="C4" s="52"/>
      <c r="D4" s="52"/>
    </row>
    <row r="5" spans="1:13" x14ac:dyDescent="0.3">
      <c r="A5" s="1" t="s">
        <v>4</v>
      </c>
      <c r="B5" s="52">
        <f>'Requested Funds'!B5:D5</f>
        <v>0</v>
      </c>
      <c r="C5" s="52"/>
      <c r="D5" s="52"/>
    </row>
    <row r="7" spans="1:13" ht="15" thickBot="1" x14ac:dyDescent="0.35"/>
    <row r="8" spans="1:13" s="3" customFormat="1" ht="29.4" customHeight="1" thickBot="1" x14ac:dyDescent="0.35">
      <c r="A8" s="25" t="s">
        <v>5</v>
      </c>
      <c r="B8" s="25"/>
      <c r="C8" s="24"/>
      <c r="D8" s="24"/>
      <c r="E8" s="53" t="s">
        <v>6</v>
      </c>
      <c r="F8" s="54"/>
      <c r="G8" s="54"/>
      <c r="H8" s="55"/>
      <c r="I8" s="49" t="s">
        <v>7</v>
      </c>
      <c r="J8" s="50"/>
      <c r="K8" s="50"/>
      <c r="L8" s="51"/>
      <c r="M8" s="26" t="s">
        <v>8</v>
      </c>
    </row>
    <row r="9" spans="1:13" ht="29.4" thickBot="1" x14ac:dyDescent="0.35">
      <c r="A9" s="27" t="s">
        <v>9</v>
      </c>
      <c r="B9" s="27" t="s">
        <v>10</v>
      </c>
      <c r="C9" s="25" t="s">
        <v>11</v>
      </c>
      <c r="D9" s="25" t="s">
        <v>12</v>
      </c>
      <c r="E9" s="25" t="s">
        <v>48</v>
      </c>
      <c r="F9" s="25" t="s">
        <v>14</v>
      </c>
      <c r="G9" s="25" t="s">
        <v>15</v>
      </c>
      <c r="H9" s="25" t="s">
        <v>16</v>
      </c>
      <c r="I9" s="25" t="s">
        <v>17</v>
      </c>
      <c r="J9" s="25" t="s">
        <v>14</v>
      </c>
      <c r="K9" s="25" t="s">
        <v>15</v>
      </c>
      <c r="L9" s="25" t="s">
        <v>18</v>
      </c>
      <c r="M9" s="27"/>
    </row>
    <row r="10" spans="1:13" x14ac:dyDescent="0.3">
      <c r="A10" s="4"/>
      <c r="B10" s="4"/>
      <c r="C10" s="5"/>
      <c r="D10" s="44">
        <v>9</v>
      </c>
      <c r="E10" s="38"/>
      <c r="F10" s="11">
        <f>ROUND(($C10/$D10)*E10,0)</f>
        <v>0</v>
      </c>
      <c r="G10" s="11">
        <f>ROUND((F10*'Fringe and Health In. Rates'!$B$3)+(E10*'Fringe and Health In. Rates'!$D$3),0)</f>
        <v>0</v>
      </c>
      <c r="H10" s="12">
        <f>SUM(F10:G10)</f>
        <v>0</v>
      </c>
      <c r="I10" s="38"/>
      <c r="J10" s="11">
        <f>ROUND((($C10*(1+$H$2))/$D10)*I10,0)</f>
        <v>0</v>
      </c>
      <c r="K10" s="11">
        <f>ROUND((J10*'Fringe and Health In. Rates'!$B$3)+(I10*'Fringe and Health In. Rates'!$E$3),0)</f>
        <v>0</v>
      </c>
      <c r="L10" s="12">
        <f>SUM(J10:K10)</f>
        <v>0</v>
      </c>
      <c r="M10" s="17">
        <f>SUM(H10,L10)</f>
        <v>0</v>
      </c>
    </row>
    <row r="11" spans="1:13" x14ac:dyDescent="0.3">
      <c r="A11" s="4"/>
      <c r="B11" s="4"/>
      <c r="C11" s="5"/>
      <c r="D11" s="44">
        <v>9</v>
      </c>
      <c r="E11" s="39"/>
      <c r="F11" s="13">
        <f t="shared" ref="F11:F17" si="0">ROUND(($C11/$D11)*E11,0)</f>
        <v>0</v>
      </c>
      <c r="G11" s="13">
        <f>ROUND((F11*'Fringe and Health In. Rates'!$B$3)+(E11*'Fringe and Health In. Rates'!$D$3),0)</f>
        <v>0</v>
      </c>
      <c r="H11" s="14">
        <f>SUM(F11:G11)</f>
        <v>0</v>
      </c>
      <c r="I11" s="39"/>
      <c r="J11" s="13">
        <f t="shared" ref="J11:J17" si="1">ROUND((($C11*(1+$H$2))/$D11)*I11,0)</f>
        <v>0</v>
      </c>
      <c r="K11" s="13">
        <f>ROUND((J11*'Fringe and Health In. Rates'!$B$3)+(I11*'Fringe and Health In. Rates'!$E$3),0)</f>
        <v>0</v>
      </c>
      <c r="L11" s="14">
        <f>SUM(J11:K11)</f>
        <v>0</v>
      </c>
      <c r="M11" s="18">
        <f>SUM(H11,L11)</f>
        <v>0</v>
      </c>
    </row>
    <row r="12" spans="1:13" x14ac:dyDescent="0.3">
      <c r="A12" s="4"/>
      <c r="B12" s="4"/>
      <c r="C12" s="5"/>
      <c r="D12" s="44">
        <v>9</v>
      </c>
      <c r="E12" s="39"/>
      <c r="F12" s="13">
        <f t="shared" si="0"/>
        <v>0</v>
      </c>
      <c r="G12" s="13">
        <f>ROUND((F12*'Fringe and Health In. Rates'!$B$3)+(E12*'Fringe and Health In. Rates'!$D$3),0)</f>
        <v>0</v>
      </c>
      <c r="H12" s="14">
        <f t="shared" ref="H12:H17" si="2">SUM(F12:G12)</f>
        <v>0</v>
      </c>
      <c r="I12" s="39"/>
      <c r="J12" s="13">
        <f t="shared" si="1"/>
        <v>0</v>
      </c>
      <c r="K12" s="13">
        <f>ROUND((J12*'Fringe and Health In. Rates'!$B$3)+(I12*'Fringe and Health In. Rates'!$E$3),0)</f>
        <v>0</v>
      </c>
      <c r="L12" s="14">
        <f t="shared" ref="L12:L17" si="3">SUM(J12:K12)</f>
        <v>0</v>
      </c>
      <c r="M12" s="18">
        <f t="shared" ref="M12:M16" si="4">SUM(H12,L12)</f>
        <v>0</v>
      </c>
    </row>
    <row r="13" spans="1:13" x14ac:dyDescent="0.3">
      <c r="A13" s="4"/>
      <c r="B13" s="4"/>
      <c r="C13" s="5"/>
      <c r="D13" s="44">
        <v>9</v>
      </c>
      <c r="E13" s="39"/>
      <c r="F13" s="13">
        <f t="shared" si="0"/>
        <v>0</v>
      </c>
      <c r="G13" s="13">
        <f>ROUND((F13*'Fringe and Health In. Rates'!$B$3)+(E13*'Fringe and Health In. Rates'!$D$3),0)</f>
        <v>0</v>
      </c>
      <c r="H13" s="14">
        <f t="shared" si="2"/>
        <v>0</v>
      </c>
      <c r="I13" s="39"/>
      <c r="J13" s="13">
        <f t="shared" si="1"/>
        <v>0</v>
      </c>
      <c r="K13" s="13">
        <f>ROUND((J13*'Fringe and Health In. Rates'!$B$3)+(I13*'Fringe and Health In. Rates'!$E$3),0)</f>
        <v>0</v>
      </c>
      <c r="L13" s="14">
        <f t="shared" si="3"/>
        <v>0</v>
      </c>
      <c r="M13" s="18">
        <f t="shared" si="4"/>
        <v>0</v>
      </c>
    </row>
    <row r="14" spans="1:13" x14ac:dyDescent="0.3">
      <c r="A14" s="4"/>
      <c r="B14" s="4"/>
      <c r="C14" s="5"/>
      <c r="D14" s="44">
        <v>12</v>
      </c>
      <c r="E14" s="39"/>
      <c r="F14" s="13">
        <f t="shared" si="0"/>
        <v>0</v>
      </c>
      <c r="G14" s="13">
        <f>ROUND((F14*'Fringe and Health In. Rates'!$B$3)+(E14*'Fringe and Health In. Rates'!$D$3),0)</f>
        <v>0</v>
      </c>
      <c r="H14" s="14">
        <f t="shared" si="2"/>
        <v>0</v>
      </c>
      <c r="I14" s="39"/>
      <c r="J14" s="13">
        <f t="shared" si="1"/>
        <v>0</v>
      </c>
      <c r="K14" s="13">
        <f>ROUND((J14*'Fringe and Health In. Rates'!$B$3)+(I14*'Fringe and Health In. Rates'!$E$3),0)</f>
        <v>0</v>
      </c>
      <c r="L14" s="14">
        <f t="shared" si="3"/>
        <v>0</v>
      </c>
      <c r="M14" s="18">
        <f t="shared" si="4"/>
        <v>0</v>
      </c>
    </row>
    <row r="15" spans="1:13" x14ac:dyDescent="0.3">
      <c r="A15" s="4"/>
      <c r="B15" s="4"/>
      <c r="C15" s="5"/>
      <c r="D15" s="44">
        <v>12</v>
      </c>
      <c r="E15" s="39"/>
      <c r="F15" s="13">
        <f t="shared" si="0"/>
        <v>0</v>
      </c>
      <c r="G15" s="13">
        <f>ROUND((F15*'Fringe and Health In. Rates'!$B$3)+(E15*'Fringe and Health In. Rates'!$D$3),0)</f>
        <v>0</v>
      </c>
      <c r="H15" s="14">
        <f t="shared" si="2"/>
        <v>0</v>
      </c>
      <c r="I15" s="39"/>
      <c r="J15" s="13">
        <f t="shared" si="1"/>
        <v>0</v>
      </c>
      <c r="K15" s="13">
        <f>ROUND((J15*'Fringe and Health In. Rates'!$B$3)+(I15*'Fringe and Health In. Rates'!$E$3),0)</f>
        <v>0</v>
      </c>
      <c r="L15" s="14">
        <f t="shared" si="3"/>
        <v>0</v>
      </c>
      <c r="M15" s="18">
        <f t="shared" si="4"/>
        <v>0</v>
      </c>
    </row>
    <row r="16" spans="1:13" x14ac:dyDescent="0.3">
      <c r="A16" s="4"/>
      <c r="B16" s="4"/>
      <c r="C16" s="5"/>
      <c r="D16" s="44">
        <v>12</v>
      </c>
      <c r="E16" s="39"/>
      <c r="F16" s="13">
        <f t="shared" si="0"/>
        <v>0</v>
      </c>
      <c r="G16" s="13">
        <f>ROUND((F16*'Fringe and Health In. Rates'!$B$3)+(E16*'Fringe and Health In. Rates'!$D$3),0)</f>
        <v>0</v>
      </c>
      <c r="H16" s="14">
        <f>SUM(F16:G16)</f>
        <v>0</v>
      </c>
      <c r="I16" s="39"/>
      <c r="J16" s="13">
        <f t="shared" si="1"/>
        <v>0</v>
      </c>
      <c r="K16" s="13">
        <f>ROUND((J16*'Fringe and Health In. Rates'!$B$3)+(I16*'Fringe and Health In. Rates'!$E$3),0)</f>
        <v>0</v>
      </c>
      <c r="L16" s="14">
        <f t="shared" si="3"/>
        <v>0</v>
      </c>
      <c r="M16" s="18">
        <f t="shared" si="4"/>
        <v>0</v>
      </c>
    </row>
    <row r="17" spans="1:13" ht="15" thickBot="1" x14ac:dyDescent="0.35">
      <c r="A17" s="4"/>
      <c r="B17" s="4"/>
      <c r="C17" s="5"/>
      <c r="D17" s="44">
        <v>12</v>
      </c>
      <c r="E17" s="40"/>
      <c r="F17" s="15">
        <f t="shared" si="0"/>
        <v>0</v>
      </c>
      <c r="G17" s="15">
        <f>ROUND((F17*'Fringe and Health In. Rates'!$B$3)+(E17*'Fringe and Health In. Rates'!$D$3),0)</f>
        <v>0</v>
      </c>
      <c r="H17" s="16">
        <f t="shared" si="2"/>
        <v>0</v>
      </c>
      <c r="I17" s="40"/>
      <c r="J17" s="15">
        <f t="shared" si="1"/>
        <v>0</v>
      </c>
      <c r="K17" s="15">
        <f>ROUND((J17*'Fringe and Health In. Rates'!$B$3)+(I17*'Fringe and Health In. Rates'!$E$3),0)</f>
        <v>0</v>
      </c>
      <c r="L17" s="16">
        <f t="shared" si="3"/>
        <v>0</v>
      </c>
      <c r="M17" s="19">
        <f>SUM(H17,L17)</f>
        <v>0</v>
      </c>
    </row>
    <row r="18" spans="1:13" ht="44.1" customHeight="1" thickBot="1" x14ac:dyDescent="0.35">
      <c r="A18" s="1" t="s">
        <v>22</v>
      </c>
      <c r="B18" s="1"/>
      <c r="C18" s="1" t="s">
        <v>11</v>
      </c>
      <c r="D18" s="2"/>
      <c r="E18" s="2" t="s">
        <v>23</v>
      </c>
      <c r="F18" s="2" t="s">
        <v>14</v>
      </c>
      <c r="G18" s="2" t="s">
        <v>15</v>
      </c>
      <c r="H18" s="2" t="s">
        <v>16</v>
      </c>
      <c r="I18" s="2" t="s">
        <v>23</v>
      </c>
      <c r="J18" s="2" t="s">
        <v>14</v>
      </c>
      <c r="K18" s="2" t="s">
        <v>15</v>
      </c>
      <c r="L18" s="2" t="s">
        <v>18</v>
      </c>
      <c r="M18" s="2" t="s">
        <v>8</v>
      </c>
    </row>
    <row r="19" spans="1:13" x14ac:dyDescent="0.3">
      <c r="A19" t="s">
        <v>24</v>
      </c>
      <c r="C19" s="5"/>
      <c r="E19" s="41"/>
      <c r="F19" s="11">
        <f>ROUND(($C19/12)*E19,0)</f>
        <v>0</v>
      </c>
      <c r="G19" s="11">
        <f>ROUND((F19*'Fringe and Health In. Rates'!B6)+(E19*'Fringe and Health In. Rates'!D6),0)</f>
        <v>0</v>
      </c>
      <c r="H19" s="12">
        <f t="shared" ref="H19:H22" si="5">SUM(F19:G19)</f>
        <v>0</v>
      </c>
      <c r="I19" s="41"/>
      <c r="J19" s="11">
        <f>ROUND(($C19*(1+$H$2)/12)*I19,0)</f>
        <v>0</v>
      </c>
      <c r="K19" s="11">
        <f>ROUND((J19*'Fringe and Health In. Rates'!F56)+(I19*'Fringe and Health In. Rates'!E6),0)</f>
        <v>0</v>
      </c>
      <c r="L19" s="12">
        <f t="shared" ref="L19:L22" si="6">SUM(J19:K19)</f>
        <v>0</v>
      </c>
      <c r="M19" s="17">
        <f>SUM(H19,L19)</f>
        <v>0</v>
      </c>
    </row>
    <row r="20" spans="1:13" x14ac:dyDescent="0.3">
      <c r="A20" t="s">
        <v>25</v>
      </c>
      <c r="C20" s="4"/>
      <c r="E20" s="42"/>
      <c r="F20" s="13">
        <f t="shared" ref="F20:F22" si="7">ROUND(($C20/12)*E20,0)</f>
        <v>0</v>
      </c>
      <c r="G20" s="13">
        <f>ROUND((F20*'Fringe and Health In. Rates'!B5)+(E20*'Fringe and Health In. Rates'!D5),0)</f>
        <v>0</v>
      </c>
      <c r="H20" s="14">
        <f t="shared" si="5"/>
        <v>0</v>
      </c>
      <c r="I20" s="42"/>
      <c r="J20" s="13">
        <f>ROUND(($C20*(1+$H$2)/12)*I20,0)</f>
        <v>0</v>
      </c>
      <c r="K20" s="13">
        <f>ROUND((J20*'Fringe and Health In. Rates'!B5)+(I20*'Fringe and Health In. Rates'!E5),0)</f>
        <v>0</v>
      </c>
      <c r="L20" s="14">
        <f t="shared" si="6"/>
        <v>0</v>
      </c>
      <c r="M20" s="18">
        <f>SUM(H20,L20)</f>
        <v>0</v>
      </c>
    </row>
    <row r="21" spans="1:13" x14ac:dyDescent="0.3">
      <c r="A21" t="s">
        <v>26</v>
      </c>
      <c r="C21" s="4"/>
      <c r="E21" s="42"/>
      <c r="F21" s="13">
        <f t="shared" si="7"/>
        <v>0</v>
      </c>
      <c r="G21" s="13">
        <f>ROUND((F21*'Fringe and Health In. Rates'!B3)+(E21*'Fringe and Health In. Rates'!$D$3),0)</f>
        <v>0</v>
      </c>
      <c r="H21" s="14">
        <f t="shared" si="5"/>
        <v>0</v>
      </c>
      <c r="I21" s="42"/>
      <c r="J21" s="13">
        <f t="shared" ref="J21:J22" si="8">ROUND(($C21*(1+$H$2)/12)*I21,0)</f>
        <v>0</v>
      </c>
      <c r="K21" s="13">
        <f>ROUND((J21*'Fringe and Health In. Rates'!B3)+(I21*'Fringe and Health In. Rates'!E3),0)</f>
        <v>0</v>
      </c>
      <c r="L21" s="14">
        <f t="shared" si="6"/>
        <v>0</v>
      </c>
      <c r="M21" s="18">
        <f t="shared" ref="M21" si="9">SUM(H21,L21)</f>
        <v>0</v>
      </c>
    </row>
    <row r="22" spans="1:13" ht="15" thickBot="1" x14ac:dyDescent="0.35">
      <c r="A22" t="s">
        <v>27</v>
      </c>
      <c r="C22" s="4"/>
      <c r="E22" s="43"/>
      <c r="F22" s="15">
        <f t="shared" si="7"/>
        <v>0</v>
      </c>
      <c r="G22" s="15">
        <f>ROUND((F22*'Fringe and Health In. Rates'!$B$3)+(E22*'Fringe and Health In. Rates'!$D$3),0)</f>
        <v>0</v>
      </c>
      <c r="H22" s="16">
        <f t="shared" si="5"/>
        <v>0</v>
      </c>
      <c r="I22" s="43"/>
      <c r="J22" s="15">
        <f t="shared" si="8"/>
        <v>0</v>
      </c>
      <c r="K22" s="15">
        <f>ROUND((J22*'Fringe and Health In. Rates'!B3)+(I22*'Fringe and Health In. Rates'!E3),0)</f>
        <v>0</v>
      </c>
      <c r="L22" s="16">
        <f t="shared" si="6"/>
        <v>0</v>
      </c>
      <c r="M22" s="19">
        <f>SUM(H22,L22)</f>
        <v>0</v>
      </c>
    </row>
    <row r="23" spans="1:13" ht="15" thickBot="1" x14ac:dyDescent="0.35">
      <c r="C23" s="1" t="s">
        <v>28</v>
      </c>
      <c r="D23" s="1"/>
      <c r="E23" s="1" t="s">
        <v>29</v>
      </c>
      <c r="F23" s="1"/>
      <c r="G23" s="1"/>
      <c r="H23" s="1"/>
      <c r="I23" s="1" t="s">
        <v>29</v>
      </c>
    </row>
    <row r="24" spans="1:13" ht="15" thickBot="1" x14ac:dyDescent="0.35">
      <c r="A24" t="s">
        <v>30</v>
      </c>
      <c r="C24" s="37"/>
      <c r="E24" s="10"/>
      <c r="F24" s="20">
        <f>ROUND(C24*E24,0)</f>
        <v>0</v>
      </c>
      <c r="G24" s="21">
        <f>ROUND(F24*'Fringe and Health In. Rates'!B7,0)</f>
        <v>0</v>
      </c>
      <c r="H24" s="22">
        <f>SUM(F24:G24)</f>
        <v>0</v>
      </c>
      <c r="I24" s="10"/>
      <c r="J24" s="20">
        <f>ROUND((C24*(1+H2)*I24),0)</f>
        <v>0</v>
      </c>
      <c r="K24" s="21">
        <f>ROUND(J24*'Fringe and Health In. Rates'!B7,0)</f>
        <v>0</v>
      </c>
      <c r="L24" s="22">
        <f>SUM(J24:K24)</f>
        <v>0</v>
      </c>
      <c r="M24" s="23">
        <f>SUM(H24,L24)</f>
        <v>0</v>
      </c>
    </row>
    <row r="27" spans="1:13" ht="15" thickBot="1" x14ac:dyDescent="0.35">
      <c r="A27" t="s">
        <v>31</v>
      </c>
      <c r="H27" s="1" t="s">
        <v>32</v>
      </c>
      <c r="I27" s="1"/>
      <c r="J27" s="1"/>
      <c r="K27" s="1"/>
      <c r="L27" s="1" t="s">
        <v>33</v>
      </c>
      <c r="M27" s="1" t="s">
        <v>34</v>
      </c>
    </row>
    <row r="28" spans="1:13" x14ac:dyDescent="0.3">
      <c r="B28" t="s">
        <v>36</v>
      </c>
      <c r="H28" s="31"/>
      <c r="L28" s="31"/>
      <c r="M28" s="34">
        <f>SUM(H28,L28)</f>
        <v>0</v>
      </c>
    </row>
    <row r="29" spans="1:13" x14ac:dyDescent="0.3">
      <c r="B29" t="s">
        <v>38</v>
      </c>
      <c r="H29" s="32"/>
      <c r="L29" s="32"/>
      <c r="M29" s="35">
        <f t="shared" ref="M29:M35" si="10">SUM(H29,L29)</f>
        <v>0</v>
      </c>
    </row>
    <row r="30" spans="1:13" x14ac:dyDescent="0.3">
      <c r="A30" t="s">
        <v>39</v>
      </c>
      <c r="H30" s="32"/>
      <c r="L30" s="32"/>
      <c r="M30" s="35">
        <f t="shared" si="10"/>
        <v>0</v>
      </c>
    </row>
    <row r="31" spans="1:13" x14ac:dyDescent="0.3">
      <c r="A31" t="s">
        <v>40</v>
      </c>
      <c r="H31" s="32"/>
      <c r="L31" s="32"/>
      <c r="M31" s="35">
        <f t="shared" si="10"/>
        <v>0</v>
      </c>
    </row>
    <row r="32" spans="1:13" x14ac:dyDescent="0.3">
      <c r="A32" t="s">
        <v>41</v>
      </c>
      <c r="H32" s="32"/>
      <c r="L32" s="32"/>
      <c r="M32" s="35">
        <f t="shared" si="10"/>
        <v>0</v>
      </c>
    </row>
    <row r="33" spans="1:13" x14ac:dyDescent="0.3">
      <c r="A33" t="s">
        <v>42</v>
      </c>
      <c r="C33" t="s">
        <v>49</v>
      </c>
      <c r="H33" s="32"/>
      <c r="L33" s="32"/>
      <c r="M33" s="35">
        <f t="shared" si="10"/>
        <v>0</v>
      </c>
    </row>
    <row r="34" spans="1:13" x14ac:dyDescent="0.3">
      <c r="A34" t="s">
        <v>43</v>
      </c>
      <c r="H34" s="32"/>
      <c r="L34" s="32"/>
      <c r="M34" s="35">
        <f t="shared" si="10"/>
        <v>0</v>
      </c>
    </row>
    <row r="35" spans="1:13" ht="15" thickBot="1" x14ac:dyDescent="0.35">
      <c r="A35" t="s">
        <v>27</v>
      </c>
      <c r="H35" s="33"/>
      <c r="L35" s="33"/>
      <c r="M35" s="36">
        <f t="shared" si="10"/>
        <v>0</v>
      </c>
    </row>
    <row r="37" spans="1:13" ht="29.4" thickBot="1" x14ac:dyDescent="0.35">
      <c r="H37" s="45" t="s">
        <v>16</v>
      </c>
      <c r="I37" s="1"/>
      <c r="J37" s="1"/>
      <c r="K37" s="1"/>
      <c r="L37" s="45" t="s">
        <v>18</v>
      </c>
      <c r="M37" s="2" t="s">
        <v>8</v>
      </c>
    </row>
    <row r="38" spans="1:13" ht="15" thickBot="1" x14ac:dyDescent="0.35">
      <c r="A38" s="1" t="s">
        <v>44</v>
      </c>
      <c r="H38" s="29">
        <f>SUM(H10:H17,H19:H22,H24,H28:H35)</f>
        <v>0</v>
      </c>
      <c r="L38" s="29">
        <f>SUM(L10:L17,L19:L22,L24,L28:L35)</f>
        <v>0</v>
      </c>
      <c r="M38" s="30">
        <f>SUM(M10:M17,M19:M22,M24,M28:M35)</f>
        <v>0</v>
      </c>
    </row>
    <row r="40" spans="1:13" x14ac:dyDescent="0.3">
      <c r="A40" t="s">
        <v>50</v>
      </c>
    </row>
    <row r="41" spans="1:13" x14ac:dyDescent="0.3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8"/>
    </row>
    <row r="42" spans="1:13" x14ac:dyDescent="0.3">
      <c r="A42" s="59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1"/>
    </row>
    <row r="43" spans="1:13" x14ac:dyDescent="0.3">
      <c r="A43" s="59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1"/>
    </row>
    <row r="44" spans="1:13" x14ac:dyDescent="0.3">
      <c r="A44" s="59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1"/>
    </row>
    <row r="45" spans="1:13" x14ac:dyDescent="0.3">
      <c r="A45" s="59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1"/>
    </row>
    <row r="46" spans="1:13" x14ac:dyDescent="0.3">
      <c r="A46" s="59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1"/>
    </row>
    <row r="47" spans="1:13" x14ac:dyDescent="0.3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1"/>
    </row>
    <row r="48" spans="1:13" x14ac:dyDescent="0.3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1"/>
    </row>
    <row r="49" spans="1:13" x14ac:dyDescent="0.3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1"/>
    </row>
    <row r="50" spans="1:13" x14ac:dyDescent="0.3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1"/>
    </row>
    <row r="51" spans="1:13" x14ac:dyDescent="0.3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1"/>
    </row>
    <row r="52" spans="1:13" x14ac:dyDescent="0.3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1"/>
    </row>
    <row r="53" spans="1:13" x14ac:dyDescent="0.3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1"/>
    </row>
    <row r="54" spans="1:13" x14ac:dyDescent="0.3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1"/>
    </row>
    <row r="55" spans="1:13" x14ac:dyDescent="0.3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1"/>
    </row>
    <row r="56" spans="1:13" x14ac:dyDescent="0.3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1"/>
    </row>
    <row r="57" spans="1:13" x14ac:dyDescent="0.3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1"/>
    </row>
    <row r="58" spans="1:13" x14ac:dyDescent="0.3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1"/>
    </row>
    <row r="59" spans="1:13" x14ac:dyDescent="0.3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1"/>
    </row>
    <row r="60" spans="1:13" x14ac:dyDescent="0.3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1"/>
    </row>
    <row r="61" spans="1:13" x14ac:dyDescent="0.3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1"/>
    </row>
    <row r="62" spans="1:13" x14ac:dyDescent="0.3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1"/>
    </row>
    <row r="63" spans="1:13" x14ac:dyDescent="0.3">
      <c r="A63" s="59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1"/>
    </row>
    <row r="64" spans="1:13" x14ac:dyDescent="0.3">
      <c r="A64" s="59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1"/>
    </row>
    <row r="65" spans="1:13" x14ac:dyDescent="0.3">
      <c r="A65" s="59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1"/>
    </row>
    <row r="66" spans="1:13" x14ac:dyDescent="0.3">
      <c r="A66" s="59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1"/>
    </row>
    <row r="67" spans="1:13" x14ac:dyDescent="0.3">
      <c r="A67" s="59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1"/>
    </row>
    <row r="68" spans="1:13" x14ac:dyDescent="0.3">
      <c r="A68" s="59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1"/>
    </row>
    <row r="69" spans="1:13" x14ac:dyDescent="0.3">
      <c r="A69" s="59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1"/>
    </row>
    <row r="70" spans="1:13" x14ac:dyDescent="0.3">
      <c r="A70" s="59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1"/>
    </row>
    <row r="71" spans="1:13" x14ac:dyDescent="0.3">
      <c r="A71" s="62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4"/>
    </row>
  </sheetData>
  <mergeCells count="5">
    <mergeCell ref="B4:D4"/>
    <mergeCell ref="B5:D5"/>
    <mergeCell ref="E8:H8"/>
    <mergeCell ref="I8:L8"/>
    <mergeCell ref="A41:M7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'Fringe and Health In. Rates'!#REF!</xm:f>
          </x14:formula1>
          <xm:sqref>D10:D17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workbookViewId="0">
      <selection activeCell="D3" sqref="D3"/>
    </sheetView>
  </sheetViews>
  <sheetFormatPr defaultRowHeight="14.4" x14ac:dyDescent="0.3"/>
  <cols>
    <col min="1" max="1" width="31.44140625" customWidth="1"/>
    <col min="2" max="2" width="12.33203125" customWidth="1"/>
    <col min="3" max="3" width="5" customWidth="1"/>
    <col min="4" max="4" width="17.6640625" customWidth="1"/>
    <col min="5" max="5" width="20.6640625" customWidth="1"/>
    <col min="8" max="8" width="9.44140625" bestFit="1" customWidth="1"/>
  </cols>
  <sheetData>
    <row r="1" spans="1:5" x14ac:dyDescent="0.3">
      <c r="A1" s="65" t="s">
        <v>15</v>
      </c>
      <c r="B1" s="65"/>
      <c r="D1" s="65" t="s">
        <v>51</v>
      </c>
      <c r="E1" s="65"/>
    </row>
    <row r="2" spans="1:5" x14ac:dyDescent="0.3">
      <c r="B2" t="s">
        <v>52</v>
      </c>
      <c r="D2" t="s">
        <v>32</v>
      </c>
      <c r="E2" t="s">
        <v>53</v>
      </c>
    </row>
    <row r="3" spans="1:5" x14ac:dyDescent="0.3">
      <c r="A3" t="s">
        <v>54</v>
      </c>
      <c r="B3" s="6">
        <v>0.26752999999999999</v>
      </c>
      <c r="C3" s="6"/>
      <c r="D3">
        <v>616.41999999999996</v>
      </c>
      <c r="E3" s="7">
        <f>D3*1.03</f>
        <v>634.9126</v>
      </c>
    </row>
    <row r="4" spans="1:5" x14ac:dyDescent="0.3">
      <c r="A4" t="s">
        <v>55</v>
      </c>
      <c r="B4" s="6">
        <v>4.9070000000000003E-2</v>
      </c>
      <c r="C4" s="6"/>
      <c r="D4">
        <v>161.97999999999999</v>
      </c>
      <c r="E4" s="7">
        <f t="shared" ref="E4:E6" si="0">D4*1.03</f>
        <v>166.83939999999998</v>
      </c>
    </row>
    <row r="5" spans="1:5" x14ac:dyDescent="0.3">
      <c r="A5" t="s">
        <v>56</v>
      </c>
      <c r="B5" s="6">
        <v>9.4899999999999998E-2</v>
      </c>
      <c r="C5" s="6"/>
      <c r="D5">
        <v>454.57</v>
      </c>
      <c r="E5" s="7">
        <f t="shared" si="0"/>
        <v>468.20710000000003</v>
      </c>
    </row>
    <row r="6" spans="1:5" x14ac:dyDescent="0.3">
      <c r="A6" t="s">
        <v>57</v>
      </c>
      <c r="B6" s="6">
        <v>1.84E-2</v>
      </c>
      <c r="C6" s="6"/>
      <c r="D6">
        <v>395.05</v>
      </c>
      <c r="E6" s="7">
        <f t="shared" si="0"/>
        <v>406.9015</v>
      </c>
    </row>
    <row r="7" spans="1:5" x14ac:dyDescent="0.3">
      <c r="A7" t="s">
        <v>58</v>
      </c>
      <c r="B7" s="6">
        <v>1.84E-2</v>
      </c>
      <c r="C7" s="6"/>
      <c r="E7" s="7"/>
    </row>
    <row r="9" spans="1:5" x14ac:dyDescent="0.3">
      <c r="A9" t="s">
        <v>59</v>
      </c>
    </row>
    <row r="10" spans="1:5" x14ac:dyDescent="0.3">
      <c r="A10" s="47" t="s">
        <v>60</v>
      </c>
    </row>
  </sheetData>
  <mergeCells count="2">
    <mergeCell ref="D1:E1"/>
    <mergeCell ref="A1:B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873A17A79B8F44BF1ADED9016BEF7F" ma:contentTypeVersion="12" ma:contentTypeDescription="Create a new document." ma:contentTypeScope="" ma:versionID="fae98503d7528dc929769119ea4cb931">
  <xsd:schema xmlns:xsd="http://www.w3.org/2001/XMLSchema" xmlns:xs="http://www.w3.org/2001/XMLSchema" xmlns:p="http://schemas.microsoft.com/office/2006/metadata/properties" xmlns:ns2="3c3fb4d0-e8d7-4865-ac94-5a8313d64597" xmlns:ns3="4b67b8dd-729b-4603-a8de-4389b998cc06" targetNamespace="http://schemas.microsoft.com/office/2006/metadata/properties" ma:root="true" ma:fieldsID="af9ac54b3bff1d4b53c311f12293279f" ns2:_="" ns3:_="">
    <xsd:import namespace="3c3fb4d0-e8d7-4865-ac94-5a8313d64597"/>
    <xsd:import namespace="4b67b8dd-729b-4603-a8de-4389b998cc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3fb4d0-e8d7-4865-ac94-5a8313d645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67b8dd-729b-4603-a8de-4389b998cc0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55B2CC-CCD5-4549-9317-5EB045A481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4B6E72-2441-4229-9DE0-AACC14139E6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8A196A4-CFCE-463D-B736-967C61F84B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3fb4d0-e8d7-4865-ac94-5a8313d64597"/>
    <ds:schemaRef ds:uri="4b67b8dd-729b-4603-a8de-4389b998cc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Requested Funds</vt:lpstr>
      <vt:lpstr>Cost-sharing funds</vt:lpstr>
      <vt:lpstr>Fringe and Health In. Rates</vt:lpstr>
    </vt:vector>
  </TitlesOfParts>
  <Manager/>
  <Company>UNC Chapel Hill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Kelley</dc:creator>
  <cp:keywords/>
  <dc:description/>
  <cp:lastModifiedBy>Samsa, Leigh Ann</cp:lastModifiedBy>
  <cp:revision/>
  <dcterms:created xsi:type="dcterms:W3CDTF">2017-09-05T17:34:46Z</dcterms:created>
  <dcterms:modified xsi:type="dcterms:W3CDTF">2022-09-14T13:16:49Z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0x01010092873A17A79B8F44BF1ADED9016BEF7F</vt:lpwstr>
  </property>
</Properties>
</file>